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25600" windowHeight="28280" tabRatio="500"/>
  </bookViews>
  <sheets>
    <sheet name="Auswertungsbogen" sheetId="1" r:id="rId1"/>
    <sheet name="Hilfsblatt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  <c r="A28" i="1"/>
  <c r="O6" i="1"/>
  <c r="N6" i="1"/>
  <c r="M6" i="1"/>
  <c r="L6" i="1"/>
  <c r="K6" i="1"/>
  <c r="J6" i="1"/>
  <c r="J1" i="1"/>
  <c r="Q1" i="1"/>
  <c r="V6" i="1"/>
  <c r="U6" i="1"/>
  <c r="T6" i="1"/>
  <c r="S6" i="1"/>
  <c r="R6" i="1"/>
  <c r="Q6" i="1"/>
  <c r="Q10" i="1"/>
  <c r="T26" i="1"/>
  <c r="Q24" i="1"/>
  <c r="R23" i="1"/>
  <c r="T22" i="1"/>
  <c r="V19" i="1"/>
  <c r="S18" i="1"/>
  <c r="V17" i="1"/>
  <c r="S13" i="1"/>
  <c r="Q12" i="1"/>
  <c r="S11" i="1"/>
  <c r="S26" i="1"/>
  <c r="V24" i="1"/>
  <c r="U23" i="1"/>
  <c r="S22" i="1"/>
  <c r="R19" i="1"/>
  <c r="Q18" i="1"/>
  <c r="T17" i="1"/>
  <c r="V13" i="1"/>
  <c r="T12" i="1"/>
  <c r="Q11" i="1"/>
  <c r="U26" i="1"/>
  <c r="S24" i="1"/>
  <c r="Q23" i="1"/>
  <c r="V22" i="1"/>
  <c r="T19" i="1"/>
  <c r="R18" i="1"/>
  <c r="R17" i="1"/>
  <c r="U13" i="1"/>
  <c r="R12" i="1"/>
  <c r="R11" i="1"/>
  <c r="Q26" i="1"/>
  <c r="R24" i="1"/>
  <c r="S23" i="1"/>
  <c r="U22" i="1"/>
  <c r="S19" i="1"/>
  <c r="U18" i="1"/>
  <c r="Q17" i="1"/>
  <c r="Q13" i="1"/>
  <c r="U12" i="1"/>
  <c r="T11" i="1"/>
  <c r="V26" i="1"/>
  <c r="U24" i="1"/>
  <c r="T23" i="1"/>
  <c r="Q22" i="1"/>
  <c r="Q19" i="1"/>
  <c r="T18" i="1"/>
  <c r="U17" i="1"/>
  <c r="R13" i="1"/>
  <c r="S12" i="1"/>
  <c r="V11" i="1"/>
  <c r="R26" i="1"/>
  <c r="T24" i="1"/>
  <c r="V23" i="1"/>
  <c r="R22" i="1"/>
  <c r="U19" i="1"/>
  <c r="V18" i="1"/>
  <c r="S17" i="1"/>
  <c r="T13" i="1"/>
  <c r="V12" i="1"/>
  <c r="U11" i="1"/>
  <c r="V10" i="1"/>
  <c r="U10" i="1"/>
  <c r="T10" i="1"/>
  <c r="S10" i="1"/>
  <c r="R10" i="1"/>
  <c r="O10" i="1"/>
  <c r="O11" i="1"/>
  <c r="O12" i="1"/>
  <c r="O13" i="1"/>
  <c r="O17" i="1"/>
  <c r="O18" i="1"/>
  <c r="O19" i="1"/>
  <c r="O22" i="1"/>
  <c r="O23" i="1"/>
  <c r="O24" i="1"/>
  <c r="O26" i="1"/>
  <c r="O28" i="1"/>
  <c r="N10" i="1"/>
  <c r="N11" i="1"/>
  <c r="N12" i="1"/>
  <c r="N13" i="1"/>
  <c r="N17" i="1"/>
  <c r="N18" i="1"/>
  <c r="N19" i="1"/>
  <c r="N22" i="1"/>
  <c r="N23" i="1"/>
  <c r="N24" i="1"/>
  <c r="N26" i="1"/>
  <c r="N28" i="1"/>
  <c r="M10" i="1"/>
  <c r="M11" i="1"/>
  <c r="M12" i="1"/>
  <c r="M13" i="1"/>
  <c r="M17" i="1"/>
  <c r="M18" i="1"/>
  <c r="M19" i="1"/>
  <c r="M22" i="1"/>
  <c r="M23" i="1"/>
  <c r="M24" i="1"/>
  <c r="M26" i="1"/>
  <c r="M28" i="1"/>
  <c r="J10" i="1"/>
  <c r="J11" i="1"/>
  <c r="J12" i="1"/>
  <c r="J13" i="1"/>
  <c r="J17" i="1"/>
  <c r="J18" i="1"/>
  <c r="J19" i="1"/>
  <c r="J22" i="1"/>
  <c r="J23" i="1"/>
  <c r="J24" i="1"/>
  <c r="J26" i="1"/>
  <c r="J28" i="1"/>
  <c r="K10" i="1"/>
  <c r="K11" i="1"/>
  <c r="K12" i="1"/>
  <c r="K13" i="1"/>
  <c r="K17" i="1"/>
  <c r="K18" i="1"/>
  <c r="K19" i="1"/>
  <c r="K22" i="1"/>
  <c r="K23" i="1"/>
  <c r="K24" i="1"/>
  <c r="K26" i="1"/>
  <c r="K28" i="1"/>
  <c r="L10" i="1"/>
  <c r="L11" i="1"/>
  <c r="L12" i="1"/>
  <c r="L13" i="1"/>
  <c r="L17" i="1"/>
  <c r="L18" i="1"/>
  <c r="L19" i="1"/>
  <c r="L22" i="1"/>
  <c r="L23" i="1"/>
  <c r="L24" i="1"/>
  <c r="L26" i="1"/>
  <c r="L28" i="1"/>
</calcChain>
</file>

<file path=xl/sharedStrings.xml><?xml version="1.0" encoding="utf-8"?>
<sst xmlns="http://schemas.openxmlformats.org/spreadsheetml/2006/main" count="39" uniqueCount="39">
  <si>
    <t>Frage</t>
  </si>
  <si>
    <t>1. Sozialversicherung</t>
  </si>
  <si>
    <t>2. Gründungsförderung</t>
  </si>
  <si>
    <r>
      <t xml:space="preserve">c) Werden Sie den </t>
    </r>
    <r>
      <rPr>
        <sz val="12"/>
        <color rgb="FFFF0000"/>
        <rFont val="Calibri"/>
        <family val="2"/>
        <scheme val="minor"/>
      </rPr>
      <t>Mikrokreditfonds</t>
    </r>
    <r>
      <rPr>
        <sz val="12"/>
        <color theme="1"/>
        <rFont val="Calibri"/>
        <family val="2"/>
        <scheme val="minor"/>
      </rPr>
      <t xml:space="preserve"> Deutschland fortsetzen / für </t>
    </r>
    <r>
      <rPr>
        <sz val="12"/>
        <color rgb="FFFF0000"/>
        <rFont val="Calibri"/>
        <family val="2"/>
        <scheme val="minor"/>
      </rPr>
      <t>Zugang zu Krediten</t>
    </r>
    <r>
      <rPr>
        <sz val="12"/>
        <color theme="1"/>
        <rFont val="Calibri"/>
        <family val="2"/>
        <scheme val="minor"/>
      </rPr>
      <t xml:space="preserve"> sorgen?</t>
    </r>
  </si>
  <si>
    <r>
      <t xml:space="preserve">b) </t>
    </r>
    <r>
      <rPr>
        <sz val="12"/>
        <color rgb="FFFF0000"/>
        <rFont val="Calibri"/>
        <family val="2"/>
        <scheme val="minor"/>
      </rPr>
      <t>Gründercoaching:</t>
    </r>
    <r>
      <rPr>
        <sz val="12"/>
        <color theme="1"/>
        <rFont val="Calibri"/>
        <family val="2"/>
        <scheme val="minor"/>
      </rPr>
      <t xml:space="preserve"> Wie stellen Sie Zugang zu erschwinglicher und professioneller Beratung sicher?</t>
    </r>
  </si>
  <si>
    <r>
      <t xml:space="preserve">a) Welche Änderungen planen Sie in Hinblick auf den </t>
    </r>
    <r>
      <rPr>
        <sz val="12"/>
        <color rgb="FFFF0000"/>
        <rFont val="Calibri"/>
        <family val="2"/>
        <scheme val="minor"/>
      </rPr>
      <t>Gründungszuschuss</t>
    </r>
    <r>
      <rPr>
        <sz val="12"/>
        <color theme="1"/>
        <rFont val="Calibri"/>
        <family val="2"/>
        <scheme val="minor"/>
      </rPr>
      <t>?</t>
    </r>
  </si>
  <si>
    <r>
      <t xml:space="preserve">c) Wie verhindern Sie Überforderung durch </t>
    </r>
    <r>
      <rPr>
        <sz val="12"/>
        <color rgb="FFFF0000"/>
        <rFont val="Calibri"/>
        <family val="2"/>
        <scheme val="minor"/>
      </rPr>
      <t>Beitragssteigerungen in PKV / Schuldenfalle</t>
    </r>
    <r>
      <rPr>
        <sz val="12"/>
        <color theme="1"/>
        <rFont val="Calibri"/>
        <family val="2"/>
        <scheme val="minor"/>
      </rPr>
      <t xml:space="preserve"> durch ausstehende Altbeiträge in GKV?</t>
    </r>
  </si>
  <si>
    <r>
      <t xml:space="preserve">b) Planen Sie eine Reduzierung der </t>
    </r>
    <r>
      <rPr>
        <sz val="12"/>
        <color rgb="FFFF0000"/>
        <rFont val="Calibri"/>
        <family val="2"/>
        <scheme val="minor"/>
      </rPr>
      <t>GKV-Mindestbeiträge</t>
    </r>
    <r>
      <rPr>
        <sz val="12"/>
        <color theme="1"/>
        <rFont val="Calibri"/>
        <family val="2"/>
        <scheme val="minor"/>
      </rPr>
      <t xml:space="preserve"> für Selbständige?</t>
    </r>
  </si>
  <si>
    <r>
      <t xml:space="preserve">a) Planen Sie eine </t>
    </r>
    <r>
      <rPr>
        <sz val="12"/>
        <color rgb="FFFF0000"/>
        <rFont val="Calibri"/>
        <family val="2"/>
        <scheme val="minor"/>
      </rPr>
      <t>Rentenversicherungspflicht</t>
    </r>
    <r>
      <rPr>
        <sz val="12"/>
        <color theme="1"/>
        <rFont val="Calibri"/>
        <family val="2"/>
        <scheme val="minor"/>
      </rPr>
      <t xml:space="preserve"> für Selbständige?</t>
    </r>
  </si>
  <si>
    <t>VGSD-Wahlprüfsteine - Auswertungsbogen</t>
  </si>
  <si>
    <t>3. Zwangsmitgliedschaften, Bürokratie und Rechtssicherheit</t>
  </si>
  <si>
    <r>
      <t xml:space="preserve">d) Planen Sie Änderungen bei der </t>
    </r>
    <r>
      <rPr>
        <sz val="12"/>
        <color rgb="FFFF0000"/>
        <rFont val="Calibri"/>
        <family val="2"/>
        <scheme val="minor"/>
      </rPr>
      <t>Arbeitslosenversicherung</t>
    </r>
    <r>
      <rPr>
        <sz val="12"/>
        <color theme="1"/>
        <rFont val="Calibri"/>
        <family val="2"/>
        <scheme val="minor"/>
      </rPr>
      <t xml:space="preserve"> für Selbständige?</t>
    </r>
  </si>
  <si>
    <r>
      <t xml:space="preserve">a) Welche Vorstellungen zu </t>
    </r>
    <r>
      <rPr>
        <sz val="12"/>
        <color rgb="FFFF0000"/>
        <rFont val="Calibri"/>
        <family val="2"/>
        <scheme val="minor"/>
      </rPr>
      <t>Pflichtbeiträgen und -mitgliedschaft in IHKs</t>
    </r>
    <r>
      <rPr>
        <sz val="12"/>
        <color theme="1"/>
        <rFont val="Calibri"/>
        <family val="2"/>
        <scheme val="minor"/>
      </rPr>
      <t xml:space="preserve"> und Handwerkskammern?</t>
    </r>
  </si>
  <si>
    <r>
      <t xml:space="preserve">b) Welche Änderungen in Bezug auf </t>
    </r>
    <r>
      <rPr>
        <sz val="12"/>
        <color rgb="FFFF0000"/>
        <rFont val="Calibri"/>
        <family val="2"/>
        <scheme val="minor"/>
      </rPr>
      <t xml:space="preserve">Minijobs? </t>
    </r>
  </si>
  <si>
    <r>
      <t xml:space="preserve">c) Wie </t>
    </r>
    <r>
      <rPr>
        <sz val="12"/>
        <color rgb="FFFF0000"/>
        <rFont val="Calibri"/>
        <family val="2"/>
        <scheme val="minor"/>
      </rPr>
      <t>Rechtssicherheit</t>
    </r>
    <r>
      <rPr>
        <sz val="12"/>
        <color theme="1"/>
        <rFont val="Calibri"/>
        <family val="2"/>
        <scheme val="minor"/>
      </rPr>
      <t xml:space="preserve"> für kleine Unternehmen erhöhen, etwa bei Scheinselbständigkeit oder Freiberuflereigenschaft?</t>
    </r>
  </si>
  <si>
    <t xml:space="preserve">4. Eigenwerbung (250 Worte) </t>
  </si>
  <si>
    <t>Noten</t>
  </si>
  <si>
    <t>Bitte geben Sie Ihre Bewertung jeweils auch am Ende der Seite mit den Ant-</t>
  </si>
  <si>
    <t>worten ein. Ziel ist eine möglichst unabhängige Bewertung auf Basis der Inhalte</t>
  </si>
  <si>
    <t>Antwort A</t>
  </si>
  <si>
    <t>Antwort B</t>
  </si>
  <si>
    <t>Antwort C</t>
  </si>
  <si>
    <t>Antwort D</t>
  </si>
  <si>
    <t>Antwort E</t>
  </si>
  <si>
    <t>Antwort F</t>
  </si>
  <si>
    <t>"Blindtest"</t>
  </si>
  <si>
    <t>Bitte mit Schulnote 1 - 6 bewerten</t>
  </si>
  <si>
    <t>Link 1a</t>
  </si>
  <si>
    <t>Link 1b</t>
  </si>
  <si>
    <t>Link 1c</t>
  </si>
  <si>
    <t>Link 1d</t>
  </si>
  <si>
    <t>Link 2a</t>
  </si>
  <si>
    <t>Link 2b</t>
  </si>
  <si>
    <t>Link 2c</t>
  </si>
  <si>
    <t>Link 3a</t>
  </si>
  <si>
    <t>Link 3b</t>
  </si>
  <si>
    <t>Link 3c</t>
  </si>
  <si>
    <t>Link 4</t>
  </si>
  <si>
    <t>(Auswertung erscheint, wenn vollständig ausgefüllt.)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</si>
</sst>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9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5" fillId="0" borderId="0" xfId="0" applyFont="1"/>
    <xf numFmtId="0" fontId="0" fillId="0" borderId="0" xfId="0" applyFill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Protection="1">
      <protection locked="0" hidden="1"/>
    </xf>
    <xf numFmtId="0" fontId="2" fillId="0" borderId="0" xfId="0" applyFont="1" applyFill="1" applyProtection="1">
      <protection locked="0" hidden="1"/>
    </xf>
    <xf numFmtId="0" fontId="0" fillId="0" borderId="0" xfId="0" applyFont="1" applyAlignment="1" applyProtection="1">
      <alignment wrapText="1"/>
      <protection locked="0" hidden="1"/>
    </xf>
    <xf numFmtId="0" fontId="0" fillId="0" borderId="0" xfId="0" applyFont="1" applyProtection="1">
      <protection locked="0" hidden="1"/>
    </xf>
    <xf numFmtId="0" fontId="0" fillId="0" borderId="0" xfId="0" applyFont="1" applyFill="1" applyProtection="1"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0" fontId="0" fillId="2" borderId="0" xfId="0" applyFill="1" applyProtection="1">
      <protection locked="0" hidden="1"/>
    </xf>
    <xf numFmtId="0" fontId="0" fillId="0" borderId="0" xfId="0" applyAlignment="1" applyProtection="1">
      <alignment horizontal="right"/>
      <protection locked="0" hidden="1"/>
    </xf>
    <xf numFmtId="164" fontId="2" fillId="0" borderId="0" xfId="0" applyNumberFormat="1" applyFont="1" applyProtection="1">
      <protection locked="0" hidden="1"/>
    </xf>
    <xf numFmtId="0" fontId="0" fillId="0" borderId="0" xfId="0" quotePrefix="1" applyAlignment="1">
      <alignment wrapText="1"/>
    </xf>
    <xf numFmtId="14" fontId="0" fillId="0" borderId="0" xfId="0" applyNumberFormat="1" applyFont="1" applyProtection="1">
      <protection locked="0" hidden="1"/>
    </xf>
    <xf numFmtId="14" fontId="0" fillId="0" borderId="0" xfId="0" applyNumberFormat="1" applyAlignment="1">
      <alignment wrapText="1"/>
    </xf>
    <xf numFmtId="0" fontId="3" fillId="0" borderId="0" xfId="95" applyAlignment="1" applyProtection="1">
      <alignment wrapText="1"/>
      <protection locked="0" hidden="1"/>
    </xf>
  </cellXfs>
  <cellStyles count="96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gsd.de/wps_teil1c/" TargetMode="External"/><Relationship Id="rId4" Type="http://schemas.openxmlformats.org/officeDocument/2006/relationships/hyperlink" Target="http://www.vgsd.de/vgsd-wahlprufsteine-1d/" TargetMode="External"/><Relationship Id="rId5" Type="http://schemas.openxmlformats.org/officeDocument/2006/relationships/hyperlink" Target="http://www.vgsd.de/wps_teil2a/" TargetMode="External"/><Relationship Id="rId6" Type="http://schemas.openxmlformats.org/officeDocument/2006/relationships/hyperlink" Target="http://www.vgsd.de/wps_teil2b/" TargetMode="External"/><Relationship Id="rId7" Type="http://schemas.openxmlformats.org/officeDocument/2006/relationships/hyperlink" Target="http://www.vgsd.de/wps_teil2c/" TargetMode="External"/><Relationship Id="rId8" Type="http://schemas.openxmlformats.org/officeDocument/2006/relationships/hyperlink" Target="http://www.vgsd.de/wps_teil3a/" TargetMode="External"/><Relationship Id="rId9" Type="http://schemas.openxmlformats.org/officeDocument/2006/relationships/hyperlink" Target="http://www.vgsd.de/vgsd-wahlprufsteine-3b/" TargetMode="External"/><Relationship Id="rId10" Type="http://schemas.openxmlformats.org/officeDocument/2006/relationships/hyperlink" Target="http://www.vgsd.de/vgsd-wahlprufsteine-3c/" TargetMode="External"/><Relationship Id="rId11" Type="http://schemas.openxmlformats.org/officeDocument/2006/relationships/hyperlink" Target="http://www.vgsd.de/wps_teil4/" TargetMode="External"/><Relationship Id="rId1" Type="http://schemas.openxmlformats.org/officeDocument/2006/relationships/hyperlink" Target="http://www.vgsd.de/wps_teil1a/" TargetMode="External"/><Relationship Id="rId2" Type="http://schemas.openxmlformats.org/officeDocument/2006/relationships/hyperlink" Target="http://www.vgsd.de/wps_teil1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zoomScale="115" zoomScaleNormal="115" zoomScalePageLayoutView="11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baseColWidth="10" defaultRowHeight="15" x14ac:dyDescent="0"/>
  <cols>
    <col min="1" max="1" width="54.33203125" style="2" customWidth="1"/>
    <col min="2" max="2" width="13.33203125" style="2" customWidth="1"/>
    <col min="3" max="8" width="11.6640625" customWidth="1"/>
    <col min="9" max="9" width="2" style="5" customWidth="1"/>
    <col min="16" max="16" width="2.5" customWidth="1"/>
    <col min="17" max="22" width="10.83203125" customWidth="1"/>
  </cols>
  <sheetData>
    <row r="1" spans="1:22" s="1" customFormat="1">
      <c r="A1" s="6" t="s">
        <v>9</v>
      </c>
      <c r="B1" s="6"/>
      <c r="C1" s="7" t="s">
        <v>25</v>
      </c>
      <c r="D1" s="7"/>
      <c r="E1" s="7"/>
      <c r="F1" s="7"/>
      <c r="G1" s="7"/>
      <c r="H1" s="7"/>
      <c r="I1" s="8"/>
      <c r="J1" s="7" t="str">
        <f>IF($J$30&lt;$K$30,"","Vergebene Note nach Parteien")</f>
        <v/>
      </c>
      <c r="K1" s="7"/>
      <c r="L1" s="7"/>
      <c r="M1" s="7"/>
      <c r="N1" s="7"/>
      <c r="O1" s="7"/>
      <c r="P1" s="7"/>
      <c r="Q1" s="7" t="str">
        <f>IF($J$30&lt;$K$30,"","Auflösung: Welche Antwort gehört zu welcher Partei?")</f>
        <v/>
      </c>
      <c r="R1" s="7"/>
      <c r="S1" s="7"/>
      <c r="T1" s="7"/>
      <c r="U1" s="7"/>
      <c r="V1" s="7"/>
    </row>
    <row r="2" spans="1:22" s="3" customFormat="1">
      <c r="A2" s="9"/>
      <c r="B2" s="9"/>
      <c r="C2" s="10"/>
      <c r="D2" s="10"/>
      <c r="E2" s="10"/>
      <c r="F2" s="10"/>
      <c r="G2" s="10"/>
      <c r="H2" s="10"/>
      <c r="I2" s="11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s="3" customFormat="1">
      <c r="A3" s="9" t="s">
        <v>38</v>
      </c>
      <c r="B3" s="9"/>
      <c r="C3" s="10" t="s">
        <v>17</v>
      </c>
      <c r="D3" s="10"/>
      <c r="E3" s="10"/>
      <c r="F3" s="10"/>
      <c r="G3" s="10"/>
      <c r="H3" s="10"/>
      <c r="I3" s="11"/>
      <c r="J3" s="10"/>
      <c r="K3" s="10"/>
      <c r="L3" s="19"/>
      <c r="M3" s="19"/>
      <c r="N3" s="10"/>
      <c r="O3" s="10"/>
      <c r="P3" s="10"/>
      <c r="Q3" s="10"/>
      <c r="R3" s="10"/>
      <c r="S3" s="10"/>
      <c r="T3" s="10"/>
      <c r="U3" s="10"/>
      <c r="V3" s="10"/>
    </row>
    <row r="4" spans="1:22" s="3" customFormat="1">
      <c r="A4" s="9"/>
      <c r="B4" s="9"/>
      <c r="C4" s="10" t="s">
        <v>18</v>
      </c>
      <c r="D4" s="10"/>
      <c r="E4" s="10"/>
      <c r="F4" s="10"/>
      <c r="G4" s="10"/>
      <c r="H4" s="10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s="1" customFormat="1">
      <c r="A5" s="6"/>
      <c r="B5" s="6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1" customFormat="1">
      <c r="A6" s="6" t="s">
        <v>0</v>
      </c>
      <c r="B6" s="6"/>
      <c r="C6" s="7" t="s">
        <v>19</v>
      </c>
      <c r="D6" s="7" t="s">
        <v>20</v>
      </c>
      <c r="E6" s="7" t="s">
        <v>21</v>
      </c>
      <c r="F6" s="7" t="s">
        <v>22</v>
      </c>
      <c r="G6" s="7" t="s">
        <v>23</v>
      </c>
      <c r="H6" s="7" t="s">
        <v>24</v>
      </c>
      <c r="I6" s="8"/>
      <c r="J6" s="7" t="str">
        <f>IF($J$30&lt;$K$30,"","CDU/CSU")</f>
        <v/>
      </c>
      <c r="K6" s="7" t="str">
        <f>IF($J$30&lt;$K$30,"","SPD")</f>
        <v/>
      </c>
      <c r="L6" s="7" t="str">
        <f>IF($J$30&lt;$K$30,"","FDP")</f>
        <v/>
      </c>
      <c r="M6" s="7" t="str">
        <f>IF($J$30&lt;$K$30,"","Grüne")</f>
        <v/>
      </c>
      <c r="N6" s="7" t="str">
        <f>IF($J$30&lt;$K$30,"","Linke")</f>
        <v/>
      </c>
      <c r="O6" s="7" t="str">
        <f>IF($J$30&lt;$K$30,"","Piraten")</f>
        <v/>
      </c>
      <c r="P6" s="7"/>
      <c r="Q6" s="7" t="str">
        <f>IF($J$30&lt;$K$30,"","Antwort A")</f>
        <v/>
      </c>
      <c r="R6" s="7" t="str">
        <f>IF($J$30&lt;$K$30,"","Antwort B")</f>
        <v/>
      </c>
      <c r="S6" s="7" t="str">
        <f>IF($J$30&lt;$K$30,"","Antwort C")</f>
        <v/>
      </c>
      <c r="T6" s="7" t="str">
        <f>IF($J$30&lt;$K$30,"","Antwort D")</f>
        <v/>
      </c>
      <c r="U6" s="7" t="str">
        <f>IF($J$30&lt;$K$30,"","Antwort E")</f>
        <v/>
      </c>
      <c r="V6" s="7" t="str">
        <f>IF($J$30&lt;$K$30,"","Antwort F")</f>
        <v/>
      </c>
    </row>
    <row r="7" spans="1:22">
      <c r="A7" s="12"/>
      <c r="B7" s="12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13"/>
      <c r="O7" s="13"/>
      <c r="P7" s="13"/>
      <c r="Q7" s="7"/>
      <c r="R7" s="7"/>
      <c r="S7" s="7"/>
      <c r="T7" s="7"/>
      <c r="U7" s="7"/>
      <c r="V7" s="7"/>
    </row>
    <row r="8" spans="1:22">
      <c r="A8" s="6" t="s">
        <v>1</v>
      </c>
      <c r="B8" s="6"/>
      <c r="C8" s="7" t="s">
        <v>26</v>
      </c>
      <c r="D8" s="13"/>
      <c r="E8" s="13"/>
      <c r="F8" s="13"/>
      <c r="G8" s="13"/>
      <c r="H8" s="13"/>
      <c r="I8" s="14"/>
      <c r="J8" s="13"/>
      <c r="K8" s="13"/>
      <c r="L8" s="13"/>
      <c r="M8" s="13"/>
      <c r="N8" s="13"/>
      <c r="O8" s="13"/>
      <c r="P8" s="13"/>
      <c r="Q8" s="7"/>
      <c r="R8" s="7"/>
      <c r="S8" s="7"/>
      <c r="T8" s="7"/>
      <c r="U8" s="7"/>
      <c r="V8" s="7"/>
    </row>
    <row r="9" spans="1:22">
      <c r="A9" s="12"/>
      <c r="B9" s="12"/>
      <c r="C9" s="13"/>
      <c r="D9" s="13"/>
      <c r="E9" s="13"/>
      <c r="F9" s="13"/>
      <c r="G9" s="13"/>
      <c r="H9" s="13"/>
      <c r="I9" s="14"/>
      <c r="J9" s="13"/>
      <c r="K9" s="13"/>
      <c r="L9" s="13"/>
      <c r="M9" s="13"/>
      <c r="N9" s="13"/>
      <c r="O9" s="13"/>
      <c r="P9" s="13"/>
      <c r="Q9" s="7"/>
      <c r="R9" s="7"/>
      <c r="S9" s="7"/>
      <c r="T9" s="7"/>
      <c r="U9" s="7"/>
      <c r="V9" s="7"/>
    </row>
    <row r="10" spans="1:22">
      <c r="A10" s="12" t="s">
        <v>8</v>
      </c>
      <c r="B10" s="21" t="s">
        <v>27</v>
      </c>
      <c r="C10" s="15"/>
      <c r="D10" s="15"/>
      <c r="E10" s="15"/>
      <c r="F10" s="15"/>
      <c r="G10" s="15"/>
      <c r="H10" s="15"/>
      <c r="I10" s="14"/>
      <c r="J10" s="16" t="str">
        <f>IF($J$30&lt;$K$30,"",C10)</f>
        <v/>
      </c>
      <c r="K10" s="13" t="str">
        <f>IF($J$30&lt;$K$30,"",E10)</f>
        <v/>
      </c>
      <c r="L10" s="13" t="str">
        <f>IF($J$30&lt;$K$30,"",D10)</f>
        <v/>
      </c>
      <c r="M10" s="13" t="str">
        <f>IF($J$30&lt;$K$30,"",G10)</f>
        <v/>
      </c>
      <c r="N10" s="13" t="str">
        <f>IF($J$30&lt;$K$30,"",H10)</f>
        <v/>
      </c>
      <c r="O10" s="13" t="str">
        <f>IF($J$30&lt;$K$30,"",F10)</f>
        <v/>
      </c>
      <c r="P10" s="13"/>
      <c r="Q10" s="13" t="str">
        <f>IF($J$30&lt;$K$30,"","CDU/CSU")</f>
        <v/>
      </c>
      <c r="R10" s="13" t="str">
        <f>IF($J$30&lt;$K$30,"","FDP")</f>
        <v/>
      </c>
      <c r="S10" s="13" t="str">
        <f>IF($J$30&lt;$K$30,"","SPD")</f>
        <v/>
      </c>
      <c r="T10" s="13" t="str">
        <f>IF($J$30&lt;$K$30,"","Piraten")</f>
        <v/>
      </c>
      <c r="U10" s="13" t="str">
        <f>IF($J$30&lt;$K$30,"","Grüne")</f>
        <v/>
      </c>
      <c r="V10" s="13" t="str">
        <f>IF($J$30&lt;$K$30,"","Linke")</f>
        <v/>
      </c>
    </row>
    <row r="11" spans="1:22" ht="30">
      <c r="A11" s="12" t="s">
        <v>7</v>
      </c>
      <c r="B11" s="21" t="s">
        <v>28</v>
      </c>
      <c r="C11" s="15"/>
      <c r="D11" s="15"/>
      <c r="E11" s="15"/>
      <c r="F11" s="15"/>
      <c r="G11" s="15"/>
      <c r="H11" s="15"/>
      <c r="I11" s="14"/>
      <c r="J11" s="13" t="str">
        <f>IF($J$30&lt;$K$30,"",G11)</f>
        <v/>
      </c>
      <c r="K11" s="13" t="str">
        <f>IF($J$30&lt;$K$30,"",F11)</f>
        <v/>
      </c>
      <c r="L11" s="13" t="str">
        <f>IF($J$30&lt;$K$30,"",H11)</f>
        <v/>
      </c>
      <c r="M11" s="13" t="str">
        <f>IF($J$30&lt;$K$30,"",C11)</f>
        <v/>
      </c>
      <c r="N11" s="13" t="str">
        <f>IF($J$30&lt;$K$30,"",E11)</f>
        <v/>
      </c>
      <c r="O11" s="13" t="str">
        <f>IF($J$30&lt;$K$30,"",D11)</f>
        <v/>
      </c>
      <c r="P11" s="13"/>
      <c r="Q11" s="13" t="str">
        <f>IF($J$30&lt;$K$30,"","Grüne")</f>
        <v/>
      </c>
      <c r="R11" s="13" t="str">
        <f>IF($J$30&lt;$K$30,"","Piraten")</f>
        <v/>
      </c>
      <c r="S11" s="13" t="str">
        <f>IF($J$30&lt;$K$30,"","Linke")</f>
        <v/>
      </c>
      <c r="T11" s="13" t="str">
        <f>IF($J$30&lt;$K$30,"","SPD")</f>
        <v/>
      </c>
      <c r="U11" s="13" t="str">
        <f>IF($J$30&lt;$K$30,"","CDU/CSU")</f>
        <v/>
      </c>
      <c r="V11" s="13" t="str">
        <f>IF($J$30&lt;$K$30,"","FDP")</f>
        <v/>
      </c>
    </row>
    <row r="12" spans="1:22" ht="30">
      <c r="A12" s="12" t="s">
        <v>6</v>
      </c>
      <c r="B12" s="21" t="s">
        <v>29</v>
      </c>
      <c r="C12" s="15"/>
      <c r="D12" s="15"/>
      <c r="E12" s="15"/>
      <c r="F12" s="15"/>
      <c r="G12" s="15"/>
      <c r="H12" s="15"/>
      <c r="I12" s="14"/>
      <c r="J12" s="13" t="str">
        <f>IF($J$30&lt;$K$30,"",H12)</f>
        <v/>
      </c>
      <c r="K12" s="13" t="str">
        <f>IF($J$30&lt;$K$30,"",G12)</f>
        <v/>
      </c>
      <c r="L12" s="13" t="str">
        <f>IF($J$30&lt;$K$30,"",E12)</f>
        <v/>
      </c>
      <c r="M12" s="13" t="str">
        <f>IF($J$30&lt;$K$30,"",F12)</f>
        <v/>
      </c>
      <c r="N12" s="13" t="str">
        <f>IF($J$30&lt;$K$30,"",C12)</f>
        <v/>
      </c>
      <c r="O12" s="13" t="str">
        <f>IF($J$30&lt;$K$30,"",D12)</f>
        <v/>
      </c>
      <c r="P12" s="13"/>
      <c r="Q12" s="13" t="str">
        <f>IF($J$30&lt;$K$30,"","Linke")</f>
        <v/>
      </c>
      <c r="R12" s="13" t="str">
        <f>IF($J$30&lt;$K$30,"","Piraten")</f>
        <v/>
      </c>
      <c r="S12" s="13" t="str">
        <f>IF($J$30&lt;$K$30,"","FDP")</f>
        <v/>
      </c>
      <c r="T12" s="13" t="str">
        <f>IF($J$30&lt;$K$30,"","Grüne")</f>
        <v/>
      </c>
      <c r="U12" s="13" t="str">
        <f>IF($J$30&lt;$K$30,"","SPD")</f>
        <v/>
      </c>
      <c r="V12" s="13" t="str">
        <f>IF($J$30&lt;$K$30,"","CDU/CSU")</f>
        <v/>
      </c>
    </row>
    <row r="13" spans="1:22" ht="30">
      <c r="A13" s="12" t="s">
        <v>11</v>
      </c>
      <c r="B13" s="21" t="s">
        <v>30</v>
      </c>
      <c r="C13" s="15"/>
      <c r="D13" s="15"/>
      <c r="E13" s="15"/>
      <c r="F13" s="15"/>
      <c r="G13" s="15"/>
      <c r="H13" s="15"/>
      <c r="I13" s="14"/>
      <c r="J13" s="13" t="str">
        <f>IF($J$30&lt;$K$30,"",F13)</f>
        <v/>
      </c>
      <c r="K13" s="13" t="str">
        <f>IF($J$30&lt;$K$30,"",C13)</f>
        <v/>
      </c>
      <c r="L13" s="13" t="str">
        <f>IF($J$30&lt;$K$30,"",D13)</f>
        <v/>
      </c>
      <c r="M13" s="13" t="str">
        <f>IF($J$30&lt;$K$30,"",H13)</f>
        <v/>
      </c>
      <c r="N13" s="13" t="str">
        <f>IF($J$30&lt;$K$30,"",E13)</f>
        <v/>
      </c>
      <c r="O13" s="13" t="str">
        <f>IF($J$30&lt;$K$30,"",G13)</f>
        <v/>
      </c>
      <c r="P13" s="13"/>
      <c r="Q13" s="13" t="str">
        <f>IF($J$30&lt;$K$30,"","SPD")</f>
        <v/>
      </c>
      <c r="R13" s="13" t="str">
        <f>IF($J$30&lt;$K$30,"","FDP")</f>
        <v/>
      </c>
      <c r="S13" s="13" t="str">
        <f>IF($J$30&lt;$K$30,"","Linke")</f>
        <v/>
      </c>
      <c r="T13" s="13" t="str">
        <f>IF($J$30&lt;$K$30,"","CDU/CSU")</f>
        <v/>
      </c>
      <c r="U13" s="13" t="str">
        <f>IF($J$30&lt;$K$30,"","Piraten")</f>
        <v/>
      </c>
      <c r="V13" s="13" t="str">
        <f>IF($J$30&lt;$K$30,"","Grüne")</f>
        <v/>
      </c>
    </row>
    <row r="14" spans="1:22">
      <c r="A14" s="12"/>
      <c r="B14" s="12"/>
      <c r="C14" s="13"/>
      <c r="D14" s="13"/>
      <c r="E14" s="13"/>
      <c r="F14" s="13"/>
      <c r="G14" s="13"/>
      <c r="H14" s="13"/>
      <c r="I14" s="14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>
      <c r="A15" s="6" t="s">
        <v>2</v>
      </c>
      <c r="B15" s="6"/>
      <c r="C15" s="13"/>
      <c r="D15" s="13"/>
      <c r="E15" s="13"/>
      <c r="F15" s="13"/>
      <c r="G15" s="13"/>
      <c r="H15" s="13"/>
      <c r="I15" s="14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>
      <c r="A16" s="6"/>
      <c r="B16" s="6"/>
      <c r="C16" s="13"/>
      <c r="D16" s="13"/>
      <c r="E16" s="13"/>
      <c r="F16" s="13"/>
      <c r="G16" s="13"/>
      <c r="H16" s="13"/>
      <c r="I16" s="14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30">
      <c r="A17" s="12" t="s">
        <v>5</v>
      </c>
      <c r="B17" s="21" t="s">
        <v>31</v>
      </c>
      <c r="C17" s="15"/>
      <c r="D17" s="15"/>
      <c r="E17" s="15"/>
      <c r="F17" s="15"/>
      <c r="G17" s="15"/>
      <c r="H17" s="15"/>
      <c r="I17" s="14"/>
      <c r="J17" s="13" t="str">
        <f>IF($J$30&lt;$K$30,"",E17)</f>
        <v/>
      </c>
      <c r="K17" s="13" t="str">
        <f>IF($J$30&lt;$K$30,"",C17)</f>
        <v/>
      </c>
      <c r="L17" s="13" t="str">
        <f>IF($J$30&lt;$K$30,"",G17)</f>
        <v/>
      </c>
      <c r="M17" s="13" t="str">
        <f>IF($J$30&lt;$K$30,"",F17)</f>
        <v/>
      </c>
      <c r="N17" s="13" t="str">
        <f>IF($J$30&lt;$K$30,"",H17)</f>
        <v/>
      </c>
      <c r="O17" s="13" t="str">
        <f>IF($J$30&lt;$K$30,"",D17)</f>
        <v/>
      </c>
      <c r="P17" s="13"/>
      <c r="Q17" s="13" t="str">
        <f>IF($J$30&lt;$K$30,"","SPD")</f>
        <v/>
      </c>
      <c r="R17" s="13" t="str">
        <f>IF($J$30&lt;$K$30,"","Piraten")</f>
        <v/>
      </c>
      <c r="S17" s="13" t="str">
        <f>IF($J$30&lt;$K$30,"","CDU/CSU")</f>
        <v/>
      </c>
      <c r="T17" s="13" t="str">
        <f>IF($J$30&lt;$K$30,"","Grüne")</f>
        <v/>
      </c>
      <c r="U17" s="13" t="str">
        <f>IF($J$30&lt;$K$30,"","FDP")</f>
        <v/>
      </c>
      <c r="V17" s="13" t="str">
        <f>IF($J$30&lt;$K$30,"","Linke")</f>
        <v/>
      </c>
    </row>
    <row r="18" spans="1:22" ht="30">
      <c r="A18" s="12" t="s">
        <v>4</v>
      </c>
      <c r="B18" s="21" t="s">
        <v>32</v>
      </c>
      <c r="C18" s="15"/>
      <c r="D18" s="15"/>
      <c r="E18" s="15"/>
      <c r="F18" s="15"/>
      <c r="G18" s="15"/>
      <c r="H18" s="15"/>
      <c r="I18" s="14"/>
      <c r="J18" s="13" t="str">
        <f>IF($J$30&lt;$K$30,"",H18)</f>
        <v/>
      </c>
      <c r="K18" s="13" t="str">
        <f>IF($J$30&lt;$K$30,"",G18)</f>
        <v/>
      </c>
      <c r="L18" s="13" t="str">
        <f>IF($J$30&lt;$K$30,"",F18)</f>
        <v/>
      </c>
      <c r="M18" s="13" t="str">
        <f>IF($J$30&lt;$K$30,"",C18)</f>
        <v/>
      </c>
      <c r="N18" s="13" t="str">
        <f>IF($J$30&lt;$K$30,"",E18)</f>
        <v/>
      </c>
      <c r="O18" s="13" t="str">
        <f>IF($J$30&lt;$K$30,"",D18)</f>
        <v/>
      </c>
      <c r="P18" s="13"/>
      <c r="Q18" s="13" t="str">
        <f>IF($J$30&lt;$K$30,"","Grüne")</f>
        <v/>
      </c>
      <c r="R18" s="13" t="str">
        <f>IF($J$30&lt;$K$30,"","Piraten")</f>
        <v/>
      </c>
      <c r="S18" s="13" t="str">
        <f>IF($J$30&lt;$K$30,"","Linke")</f>
        <v/>
      </c>
      <c r="T18" s="13" t="str">
        <f>IF($J$30&lt;$K$30,"","FDP")</f>
        <v/>
      </c>
      <c r="U18" s="13" t="str">
        <f>IF($J$30&lt;$K$30,"","SPD")</f>
        <v/>
      </c>
      <c r="V18" s="13" t="str">
        <f>IF($J$30&lt;$K$30,"","CDU/CSU")</f>
        <v/>
      </c>
    </row>
    <row r="19" spans="1:22" ht="30">
      <c r="A19" s="12" t="s">
        <v>3</v>
      </c>
      <c r="B19" s="21" t="s">
        <v>33</v>
      </c>
      <c r="C19" s="15"/>
      <c r="D19" s="15"/>
      <c r="E19" s="15"/>
      <c r="F19" s="15"/>
      <c r="G19" s="15"/>
      <c r="H19" s="15"/>
      <c r="I19" s="14"/>
      <c r="J19" s="13" t="str">
        <f>IF($J$30&lt;$K$30,"",G19)</f>
        <v/>
      </c>
      <c r="K19" s="13" t="str">
        <f>IF($J$30&lt;$K$30,"",E19)</f>
        <v/>
      </c>
      <c r="L19" s="13" t="str">
        <f>IF($J$30&lt;$K$30,"",C19)</f>
        <v/>
      </c>
      <c r="M19" s="13" t="str">
        <f>IF($J$30&lt;$K$30,"",D19)</f>
        <v/>
      </c>
      <c r="N19" s="13" t="str">
        <f>IF($J$30&lt;$K$30,"",H19)</f>
        <v/>
      </c>
      <c r="O19" s="13" t="str">
        <f>IF($J$30&lt;$K$30,"",F19)</f>
        <v/>
      </c>
      <c r="P19" s="13"/>
      <c r="Q19" s="13" t="str">
        <f>IF($J$30&lt;$K$30,"","FDP")</f>
        <v/>
      </c>
      <c r="R19" s="13" t="str">
        <f>IF($J$30&lt;$K$30,"","Grüne")</f>
        <v/>
      </c>
      <c r="S19" s="13" t="str">
        <f>IF($J$30&lt;$K$30,"","SPD")</f>
        <v/>
      </c>
      <c r="T19" s="13" t="str">
        <f>IF($J$30&lt;$K$30,"","Piraten")</f>
        <v/>
      </c>
      <c r="U19" s="13" t="str">
        <f>IF($J$30&lt;$K$30,"","CDU/CSU")</f>
        <v/>
      </c>
      <c r="V19" s="13" t="str">
        <f>IF($J$30&lt;$K$30,"","Linke")</f>
        <v/>
      </c>
    </row>
    <row r="20" spans="1:22">
      <c r="A20" s="12"/>
      <c r="B20" s="12"/>
      <c r="C20" s="13"/>
      <c r="D20" s="13"/>
      <c r="E20" s="13"/>
      <c r="F20" s="13"/>
      <c r="G20" s="13"/>
      <c r="H20" s="13"/>
      <c r="I20" s="14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>
      <c r="A21" s="6" t="s">
        <v>10</v>
      </c>
      <c r="B21" s="6"/>
      <c r="C21" s="13"/>
      <c r="D21" s="13"/>
      <c r="E21" s="13"/>
      <c r="F21" s="13"/>
      <c r="G21" s="13"/>
      <c r="H21" s="13"/>
      <c r="I21" s="14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30">
      <c r="A22" s="12" t="s">
        <v>12</v>
      </c>
      <c r="B22" s="21" t="s">
        <v>34</v>
      </c>
      <c r="C22" s="15"/>
      <c r="D22" s="15"/>
      <c r="E22" s="15"/>
      <c r="F22" s="15"/>
      <c r="G22" s="15"/>
      <c r="H22" s="15"/>
      <c r="I22" s="14"/>
      <c r="J22" s="13" t="str">
        <f>IF($J$30&lt;$K$30,"",D22)</f>
        <v/>
      </c>
      <c r="K22" s="13" t="str">
        <f>IF($J$30&lt;$K$30,"",G22)</f>
        <v/>
      </c>
      <c r="L22" s="13" t="str">
        <f>IF($J$30&lt;$K$30,"",C22)</f>
        <v/>
      </c>
      <c r="M22" s="13" t="str">
        <f>IF($J$30&lt;$K$30,"",E22)</f>
        <v/>
      </c>
      <c r="N22" s="13" t="str">
        <f>IF($J$30&lt;$K$30,"",F22)</f>
        <v/>
      </c>
      <c r="O22" s="13" t="str">
        <f>IF($J$30&lt;$K$30,"",H22)</f>
        <v/>
      </c>
      <c r="P22" s="13"/>
      <c r="Q22" s="13" t="str">
        <f>IF($J$30&lt;$K$30,"","FDP")</f>
        <v/>
      </c>
      <c r="R22" s="13" t="str">
        <f>IF($J$30&lt;$K$30,"","CDU/CSU")</f>
        <v/>
      </c>
      <c r="S22" s="13" t="str">
        <f>IF($J$30&lt;$K$30,"","Grüne")</f>
        <v/>
      </c>
      <c r="T22" s="13" t="str">
        <f>IF($J$30&lt;$K$30,"","Linke")</f>
        <v/>
      </c>
      <c r="U22" s="13" t="str">
        <f>IF($J$30&lt;$K$30,"","SPD")</f>
        <v/>
      </c>
      <c r="V22" s="13" t="str">
        <f>IF($J$30&lt;$K$30,"","Piraten")</f>
        <v/>
      </c>
    </row>
    <row r="23" spans="1:22">
      <c r="A23" s="12" t="s">
        <v>13</v>
      </c>
      <c r="B23" s="21" t="s">
        <v>35</v>
      </c>
      <c r="C23" s="15"/>
      <c r="D23" s="15"/>
      <c r="E23" s="15"/>
      <c r="F23" s="15"/>
      <c r="G23" s="15"/>
      <c r="H23" s="15"/>
      <c r="I23" s="14"/>
      <c r="J23" s="13" t="str">
        <f>IF($J$30&lt;$K$30,"",H23)</f>
        <v/>
      </c>
      <c r="K23" s="13" t="str">
        <f>IF($J$30&lt;$K$30,"",E23)</f>
        <v/>
      </c>
      <c r="L23" s="13" t="str">
        <f>IF($J$30&lt;$K$30,"",F23)</f>
        <v/>
      </c>
      <c r="M23" s="13" t="str">
        <f>IF($J$30&lt;$K$30,"",G23)</f>
        <v/>
      </c>
      <c r="N23" s="13" t="str">
        <f>IF($J$30&lt;$K$30,"",D23)</f>
        <v/>
      </c>
      <c r="O23" s="13" t="str">
        <f>IF($J$30&lt;$K$30,"",C23)</f>
        <v/>
      </c>
      <c r="P23" s="13"/>
      <c r="Q23" s="13" t="str">
        <f>IF($J$30&lt;$K$30,"","Piraten")</f>
        <v/>
      </c>
      <c r="R23" s="13" t="str">
        <f>IF($J$30&lt;$K$30,"","Linke")</f>
        <v/>
      </c>
      <c r="S23" s="13" t="str">
        <f>IF($J$30&lt;$K$30,"","SPD")</f>
        <v/>
      </c>
      <c r="T23" s="13" t="str">
        <f>IF($J$30&lt;$K$30,"","FDP")</f>
        <v/>
      </c>
      <c r="U23" s="13" t="str">
        <f>IF($J$30&lt;$K$30,"","Grüne")</f>
        <v/>
      </c>
      <c r="V23" s="13" t="str">
        <f>IF($J$30&lt;$K$30,"","CDU/CSU")</f>
        <v/>
      </c>
    </row>
    <row r="24" spans="1:22" ht="30">
      <c r="A24" s="12" t="s">
        <v>14</v>
      </c>
      <c r="B24" s="21" t="s">
        <v>36</v>
      </c>
      <c r="C24" s="15"/>
      <c r="D24" s="15"/>
      <c r="E24" s="15"/>
      <c r="F24" s="15"/>
      <c r="G24" s="15"/>
      <c r="H24" s="15"/>
      <c r="I24" s="14"/>
      <c r="J24" s="13" t="str">
        <f>IF($J$30&lt;$K$30,"",F24)</f>
        <v/>
      </c>
      <c r="K24" s="13" t="str">
        <f>IF($J$30&lt;$K$30,"",D24)</f>
        <v/>
      </c>
      <c r="L24" s="13" t="str">
        <f>IF($J$30&lt;$K$30,"",G24)</f>
        <v/>
      </c>
      <c r="M24" s="13" t="str">
        <f>IF($J$30&lt;$K$30,"",H24)</f>
        <v/>
      </c>
      <c r="N24" s="13" t="str">
        <f>IF($J$30&lt;$K$30,"",C24)</f>
        <v/>
      </c>
      <c r="O24" s="13" t="str">
        <f>IF($J$30&lt;$K$30,"",E24)</f>
        <v/>
      </c>
      <c r="P24" s="13"/>
      <c r="Q24" s="13" t="str">
        <f>IF($J$30&lt;$K$30,"","Linke")</f>
        <v/>
      </c>
      <c r="R24" s="13" t="str">
        <f>IF($J$30&lt;$K$30,"","SPD")</f>
        <v/>
      </c>
      <c r="S24" s="13" t="str">
        <f>IF($J$30&lt;$K$30,"","Piraten")</f>
        <v/>
      </c>
      <c r="T24" s="13" t="str">
        <f>IF($J$30&lt;$K$30,"","CDU/CSU")</f>
        <v/>
      </c>
      <c r="U24" s="13" t="str">
        <f>IF($J$30&lt;$K$30,"","FDP")</f>
        <v/>
      </c>
      <c r="V24" s="13" t="str">
        <f>IF($J$30&lt;$K$30,"","Grüne")</f>
        <v/>
      </c>
    </row>
    <row r="25" spans="1:22">
      <c r="A25" s="12"/>
      <c r="B25" s="12"/>
      <c r="C25" s="13"/>
      <c r="D25" s="13"/>
      <c r="E25" s="13"/>
      <c r="F25" s="13"/>
      <c r="G25" s="13"/>
      <c r="H25" s="13"/>
      <c r="I25" s="14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>
      <c r="A26" s="6" t="s">
        <v>15</v>
      </c>
      <c r="B26" s="21" t="s">
        <v>37</v>
      </c>
      <c r="C26" s="15"/>
      <c r="D26" s="15"/>
      <c r="E26" s="15"/>
      <c r="F26" s="15"/>
      <c r="G26" s="15"/>
      <c r="H26" s="15"/>
      <c r="I26" s="14"/>
      <c r="J26" s="13" t="str">
        <f>IF($J$30&lt;$K$30,"",D26)</f>
        <v/>
      </c>
      <c r="K26" s="13" t="str">
        <f>IF($J$30&lt;$K$30,"",C26)</f>
        <v/>
      </c>
      <c r="L26" s="13" t="str">
        <f>IF($J$30&lt;$K$30,"",H26)</f>
        <v/>
      </c>
      <c r="M26" s="13" t="str">
        <f>IF($J$30&lt;$K$30,"",E26)</f>
        <v/>
      </c>
      <c r="N26" s="13" t="str">
        <f>IF($J$30&lt;$K$30,"",F26)</f>
        <v/>
      </c>
      <c r="O26" s="13" t="str">
        <f>IF($J$30&lt;$K$30,"",G26)</f>
        <v/>
      </c>
      <c r="P26" s="13"/>
      <c r="Q26" s="13" t="str">
        <f>IF($J$30&lt;$K$30,"","SPD")</f>
        <v/>
      </c>
      <c r="R26" s="13" t="str">
        <f>IF($J$30&lt;$K$30,"","CDU/CSU")</f>
        <v/>
      </c>
      <c r="S26" s="13" t="str">
        <f>IF($J$30&lt;$K$30,"","Grüne")</f>
        <v/>
      </c>
      <c r="T26" s="13" t="str">
        <f>IF($J$30&lt;$K$30,"","Linke")</f>
        <v/>
      </c>
      <c r="U26" s="13" t="str">
        <f>IF($J$30&lt;$K$30,"","Piraten")</f>
        <v/>
      </c>
      <c r="V26" s="13" t="str">
        <f>IF($J$30&lt;$K$30,"","FDP")</f>
        <v/>
      </c>
    </row>
    <row r="27" spans="1:22">
      <c r="A27" s="12"/>
      <c r="B27" s="12"/>
      <c r="C27" s="13"/>
      <c r="D27" s="13"/>
      <c r="E27" s="13"/>
      <c r="F27" s="13"/>
      <c r="G27" s="13"/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>
      <c r="A28" s="6" t="str">
        <f>IF($J$30&lt;$K$30,"","Durchschnittsnote")</f>
        <v/>
      </c>
      <c r="B28" s="12"/>
      <c r="C28" s="13"/>
      <c r="D28" s="13"/>
      <c r="E28" s="13"/>
      <c r="F28" s="13"/>
      <c r="G28" s="13"/>
      <c r="H28" s="13"/>
      <c r="I28" s="14"/>
      <c r="J28" s="17" t="str">
        <f t="shared" ref="J28:O28" si="0">IF($J$30&lt;$K$30,"",AVERAGE(J10:J26))</f>
        <v/>
      </c>
      <c r="K28" s="17" t="str">
        <f t="shared" si="0"/>
        <v/>
      </c>
      <c r="L28" s="17" t="str">
        <f t="shared" si="0"/>
        <v/>
      </c>
      <c r="M28" s="17" t="str">
        <f t="shared" si="0"/>
        <v/>
      </c>
      <c r="N28" s="17" t="str">
        <f t="shared" si="0"/>
        <v/>
      </c>
      <c r="O28" s="17" t="str">
        <f t="shared" si="0"/>
        <v/>
      </c>
      <c r="P28" s="13"/>
      <c r="Q28" s="13"/>
      <c r="R28" s="13"/>
      <c r="S28" s="13"/>
      <c r="T28" s="13"/>
      <c r="U28" s="13"/>
      <c r="V28" s="13"/>
    </row>
    <row r="30" spans="1:22">
      <c r="J30" s="4">
        <f>COUNT(C10:H26)</f>
        <v>0</v>
      </c>
      <c r="K30" s="4">
        <v>44</v>
      </c>
    </row>
    <row r="34" spans="1:1">
      <c r="A34" s="18"/>
    </row>
    <row r="39" spans="1:1">
      <c r="A39" s="20"/>
    </row>
    <row r="40" spans="1:1">
      <c r="A40" s="20"/>
    </row>
  </sheetData>
  <sheetProtection password="806B" sheet="1" objects="1" scenarios="1"/>
  <hyperlinks>
    <hyperlink ref="B10" r:id="rId1"/>
    <hyperlink ref="B11" r:id="rId2"/>
    <hyperlink ref="B12" r:id="rId3"/>
    <hyperlink ref="B13" r:id="rId4"/>
    <hyperlink ref="B17" r:id="rId5"/>
    <hyperlink ref="B18" r:id="rId6"/>
    <hyperlink ref="B19" r:id="rId7"/>
    <hyperlink ref="B22" r:id="rId8"/>
    <hyperlink ref="B23" r:id="rId9"/>
    <hyperlink ref="B24" r:id="rId10"/>
    <hyperlink ref="B26" r:id="rId11"/>
  </hyperlinks>
  <pageMargins left="0.75" right="0.75" top="1" bottom="1" header="0.5" footer="0.5"/>
  <pageSetup paperSize="9" orientation="portrait" horizontalDpi="4294967292" verticalDpi="4294967292"/>
  <ignoredErrors>
    <ignoredError sqref="J30:V31 L10:V28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Hilfsblatt!$A$2:$A$12</xm:f>
          </x14:formula1>
          <xm:sqref>C22:I24 C10:I13 C17:I19 C26:I26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3" sqref="A1:A13"/>
    </sheetView>
  </sheetViews>
  <sheetFormatPr baseColWidth="10" defaultRowHeight="15" x14ac:dyDescent="0"/>
  <sheetData>
    <row r="1" spans="1:1">
      <c r="A1" s="1" t="s">
        <v>16</v>
      </c>
    </row>
    <row r="2" spans="1:1">
      <c r="A2">
        <v>1</v>
      </c>
    </row>
    <row r="3" spans="1:1">
      <c r="A3">
        <v>1.5</v>
      </c>
    </row>
    <row r="4" spans="1:1">
      <c r="A4">
        <v>2</v>
      </c>
    </row>
    <row r="5" spans="1:1">
      <c r="A5">
        <v>2.5</v>
      </c>
    </row>
    <row r="6" spans="1:1">
      <c r="A6">
        <v>3</v>
      </c>
    </row>
    <row r="7" spans="1:1">
      <c r="A7">
        <v>3.5</v>
      </c>
    </row>
    <row r="8" spans="1:1">
      <c r="A8">
        <v>4</v>
      </c>
    </row>
    <row r="9" spans="1:1">
      <c r="A9">
        <v>4.5</v>
      </c>
    </row>
    <row r="10" spans="1:1">
      <c r="A10">
        <v>5</v>
      </c>
    </row>
    <row r="11" spans="1:1">
      <c r="A11">
        <v>5.5</v>
      </c>
    </row>
    <row r="12" spans="1:1">
      <c r="A12">
        <v>6</v>
      </c>
    </row>
  </sheetData>
  <sheetProtection password="806B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Auswertungsbogen</vt:lpstr>
      <vt:lpstr>Hilfsblatt</vt:lpstr>
    </vt:vector>
  </TitlesOfParts>
  <Company>gruendungszuschuss.de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Lutz</dc:creator>
  <cp:lastModifiedBy>Andreas Lutz</cp:lastModifiedBy>
  <dcterms:created xsi:type="dcterms:W3CDTF">2013-07-29T09:07:55Z</dcterms:created>
  <dcterms:modified xsi:type="dcterms:W3CDTF">2013-07-31T08:08:24Z</dcterms:modified>
</cp:coreProperties>
</file>